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1029"/>
  <workbookPr defaultThemeVersion="124226"/>
  <bookViews>
    <workbookView xWindow="0" yWindow="0" windowWidth="28800" windowHeight="12225" activeTab="0"/>
  </bookViews>
  <sheets>
    <sheet name="ΠΡΟΣΛΗΠΤΕΟΣ" sheetId="7" r:id="rId1"/>
    <sheet name="ΓΕΝΙΚΗ ΚΑΤΑΤΑΞΗ ΧΩΡΙΣ ΕΜΠΕΙΡΙΑ" sheetId="5" r:id="rId2"/>
    <sheet name="ΑΠΟΡΡΙΠΤΕΟΙ" sheetId="6" r:id="rId3"/>
  </sheets>
  <definedNames/>
  <calcPr calcId="181029"/>
</workbook>
</file>

<file path=xl/sharedStrings.xml><?xml version="1.0" encoding="utf-8"?>
<sst xmlns="http://schemas.openxmlformats.org/spreadsheetml/2006/main" count="277" uniqueCount="117">
  <si>
    <t>ΤΥΠΙΚΑ ΠΡΟΣΟΝΤΑ</t>
  </si>
  <si>
    <t>Α/Α</t>
  </si>
  <si>
    <t>ΑΡΙΣΤΗ</t>
  </si>
  <si>
    <t>ΚΑΛΗ</t>
  </si>
  <si>
    <t>ΜΟΡΙΑ</t>
  </si>
  <si>
    <t>ΝΑΙ</t>
  </si>
  <si>
    <t>ΠΟΛΥ ΚΑΛΗ</t>
  </si>
  <si>
    <t>ΣΤΟΙΧΕΙΑ ΥΠΟΨΗΦΙΟΥ</t>
  </si>
  <si>
    <t>ΕΠΩΝΥΜΟ</t>
  </si>
  <si>
    <t>ΟΝΟΜΑ</t>
  </si>
  <si>
    <t>ΣΥΝΟΛΟ ΜΟΡΙΩΝ</t>
  </si>
  <si>
    <t>ΒΑΘΜΟΣ ΤΙΤΛΟΥ ΣΠΟΥΔΩΝ</t>
  </si>
  <si>
    <t>ΕΝΤΟΠΙΟΤΗΤΑ</t>
  </si>
  <si>
    <t>ΟΧΙ</t>
  </si>
  <si>
    <t>ΤΙΤΛΟΣ ΣΠΟΥΔΩΝ (κωδ. 021)</t>
  </si>
  <si>
    <t>ΓΝΩΣΗ ΧΕΙΡΙΣΜΟΥ Η/Υ (κωδ. 147)</t>
  </si>
  <si>
    <t>ΚΑΛΗ ΓΝΩΣΗ ΑΓΓΛΙΚΗΣ ΓΛΩΣΣΑΣ (κωδ. 150)</t>
  </si>
  <si>
    <t>ΜΕΤΑΠΤΥΧΙΑΚΟΣ ΤΙΤΛΟΣ ΣΤΟ ΓΝΩΣΤΙΚΟ ΑΝΤΙΚΕΙΜΕΝΟ (κωδ. 201)</t>
  </si>
  <si>
    <t>ΜΕΤΑΠΤΥΧΙΑΚΟΣ ΤΙΤΛΟΣ ΣΕ ΑΛΛΟ ΓΝΩΣΤΙΚΟ ΑΝΤΙΚΕΙΜΕΝΟ (κωδ. 202)</t>
  </si>
  <si>
    <t>ΔΙΔΑΚΤΟΡΙΚΟΣ ΤΙΤΛΟΣ ΣΤΟ ΓΝΩΣΤΙΚΟ ΑΝΤΙΚΕΙΜΕΝΟ (κωδ. 203)</t>
  </si>
  <si>
    <t>ΔΙΔΑΚΤΟΡΙΚΟΣ ΤΙΤΛΟΣ ΣΕ ΑΛΛΟ ΓΝΩΣΤΙΚΟ ΑΝΤΙΚΕΙΜΕΝΟ (κωδ. 204)</t>
  </si>
  <si>
    <t>ΓΝΩΣΗ ΔΕΥΤΕΡΗΣ ΞΕΝΗΣ ΓΛΩΣΣΑΣ (κωδ. 205)</t>
  </si>
  <si>
    <t>ΓΝΩΣΗ ΤΡΙΤΗΣ ΞΕΝΗΣ ΓΛΩΣΣΑΣ (κωδ. 206)</t>
  </si>
  <si>
    <t>ΓΝΩΣΗ ΑΓΓΛΙΚΗΣ ΓΛΩΣΣΑΣ (κωδ. 207)</t>
  </si>
  <si>
    <t>ΔΕΥΤΕΡΟΣ ΤΙΤΛΟΣ ΣΠΟΥΔΩΝ ΣΤΟ ΓΝΩΣΤΙΚΟ ΑΝΤΙΚΕΙΜΕΝΟ (κωδ. 208)</t>
  </si>
  <si>
    <t>ΕΜΠΕΙΡΙΑ ΣΕ Β/ΘΜΙΟ Ή Γ/ΘΜΙΟ ΝΟΣΗΛΕΥΤΙΚΟ ΙΔΡΥΜΑ (έως και 24 μήνες) (κωδ. 211)</t>
  </si>
  <si>
    <t>ΠΡΟΣΘΕΤΑ - ΜΟΡΙΟΔΟΤΟΥΜΕΝΑ ΠΡΟΣΟΝΤΑ</t>
  </si>
  <si>
    <t>ΑΡΙΘΜΟΣ ΠΡΩΤΟΚΟΛΛΟΥ ΑΙΤΗΣΗΣ</t>
  </si>
  <si>
    <t>14/18-09-2018</t>
  </si>
  <si>
    <t>ΒΛΑΣΤΟΥ</t>
  </si>
  <si>
    <t>ΜΑΡΙΑΝΝΑ</t>
  </si>
  <si>
    <t>929/27-09-2018</t>
  </si>
  <si>
    <t>ΓΙΑΝΝΟΛΟΠΟΥΛΟΥ</t>
  </si>
  <si>
    <t>ΖΩΗ</t>
  </si>
  <si>
    <t>2321/02-10-2018</t>
  </si>
  <si>
    <t>ΓΡΙΒΑΚΗΣ</t>
  </si>
  <si>
    <t>ΜΑΥΡΟΥΔΗΣ</t>
  </si>
  <si>
    <t>281/24-09-2018</t>
  </si>
  <si>
    <t>ΔΗΜΗΤΡΙΟΥ</t>
  </si>
  <si>
    <t>ΒΑΛΕΝΤΙΝΑ</t>
  </si>
  <si>
    <t>1124/28-09-2018</t>
  </si>
  <si>
    <t>ΔΗΜΟΠΟΥΛΟΥ</t>
  </si>
  <si>
    <t>ΜΑΡΙΑ</t>
  </si>
  <si>
    <t>1273/28-09-2018</t>
  </si>
  <si>
    <t>ΕΥΘΥΜΙΑΔΗ</t>
  </si>
  <si>
    <t>ΠΑΝΑΓΟΥΛΑ</t>
  </si>
  <si>
    <t>436/25-09-2018</t>
  </si>
  <si>
    <t>ΚΑΡΑΛΕΥΘΕΡΗ</t>
  </si>
  <si>
    <t>498/25-09-2018</t>
  </si>
  <si>
    <t xml:space="preserve">ΚΑΤΣΙΠΗ </t>
  </si>
  <si>
    <t>ΔΕΣΠΟΙΝΑ</t>
  </si>
  <si>
    <t>2076/01-10-2018</t>
  </si>
  <si>
    <t>ΚΕΡΟΥ</t>
  </si>
  <si>
    <t>ΒΕΝΕΤΙΑ</t>
  </si>
  <si>
    <t>365/24-09-2018</t>
  </si>
  <si>
    <t>ΚΟΓΙΑ</t>
  </si>
  <si>
    <t>ΠΑΝΑΓΙΩΤΑ</t>
  </si>
  <si>
    <t>484/25-09-2018</t>
  </si>
  <si>
    <t>ΚΩΝΣΤΑΝΤΟΠΟΥΛΟΥ</t>
  </si>
  <si>
    <t>ΦΩΤΕΙΝΗ</t>
  </si>
  <si>
    <t>480/25-09-2018</t>
  </si>
  <si>
    <t>ΚΩΤΟΥΛΑ</t>
  </si>
  <si>
    <t>ΜΑΡΙΝΑ</t>
  </si>
  <si>
    <t>2093/01-10-2018</t>
  </si>
  <si>
    <t>ΜΑΛΤΕΖΑΚΗΣ</t>
  </si>
  <si>
    <t>ΑΝΔΡΕΑΣ</t>
  </si>
  <si>
    <t>300/24-09-2018</t>
  </si>
  <si>
    <t>ΒΑΣΙΛΙΚΗ</t>
  </si>
  <si>
    <t>2406/02-10-2018</t>
  </si>
  <si>
    <t>ΜΗΤΣΟΓΛΟΥ</t>
  </si>
  <si>
    <t>1876/01-10-2018</t>
  </si>
  <si>
    <t>ΜΟΡΦΟΓΛΟΥ</t>
  </si>
  <si>
    <t>ΑΡΓΥΡΩ</t>
  </si>
  <si>
    <t>4/17-09-2018</t>
  </si>
  <si>
    <t>ΝΑΝΙ</t>
  </si>
  <si>
    <t>ΜΠΙΑΤΡΙΣΙΑ</t>
  </si>
  <si>
    <t>574/26-09-2018</t>
  </si>
  <si>
    <t>ΧΡΙΣΤΙΝΑ</t>
  </si>
  <si>
    <t>232/21-09-2018</t>
  </si>
  <si>
    <t>1228/28-09-2018</t>
  </si>
  <si>
    <t>ΤΟΚΑ</t>
  </si>
  <si>
    <t>2403/02-10-2018</t>
  </si>
  <si>
    <t>ΤΣΙΑΜΠΟΥΛΗΣ</t>
  </si>
  <si>
    <t>ΙΩΑΝΝΗΣ</t>
  </si>
  <si>
    <t>ΑΔΤ</t>
  </si>
  <si>
    <t>**1239</t>
  </si>
  <si>
    <t>**5728</t>
  </si>
  <si>
    <t>**9498</t>
  </si>
  <si>
    <t>**4298</t>
  </si>
  <si>
    <t>**5552</t>
  </si>
  <si>
    <t>1133/28-9-2018</t>
  </si>
  <si>
    <t>021</t>
  </si>
  <si>
    <t>**0984</t>
  </si>
  <si>
    <t>**8463</t>
  </si>
  <si>
    <t>**7510</t>
  </si>
  <si>
    <t>**1025</t>
  </si>
  <si>
    <t>**0492</t>
  </si>
  <si>
    <t>**8986</t>
  </si>
  <si>
    <t>**0999</t>
  </si>
  <si>
    <t>**2167</t>
  </si>
  <si>
    <t>**0366</t>
  </si>
  <si>
    <t>ΜΑΣΤΟΡΟΠΟΥΛΟΥ</t>
  </si>
  <si>
    <t>**6096</t>
  </si>
  <si>
    <t>ΔΗΜΗΤΡΑ - ΕΛΕΝΑ</t>
  </si>
  <si>
    <t>**1922</t>
  </si>
  <si>
    <t>**5474</t>
  </si>
  <si>
    <t>**1641</t>
  </si>
  <si>
    <t>ΠΥΡΓΑΚΗ</t>
  </si>
  <si>
    <t>**8720</t>
  </si>
  <si>
    <t>**5640</t>
  </si>
  <si>
    <t>**9124</t>
  </si>
  <si>
    <t>**5628</t>
  </si>
  <si>
    <t>ΑΙΤΙΟΛΟΓΙΑ ΑΠΟΡΡΙΨΗΣ</t>
  </si>
  <si>
    <t>ΠΑΡΑΤΗΡΗΣΕΙΣ</t>
  </si>
  <si>
    <r>
      <t xml:space="preserve">ΤΕ11 - ΤΕΧΝΟΛΟΓΟΙ ΤΡΟΦΙΜΩΝ
</t>
    </r>
    <r>
      <rPr>
        <b/>
        <u val="single"/>
        <sz val="14"/>
        <color theme="1"/>
        <rFont val="Calibri"/>
        <family val="2"/>
        <scheme val="minor"/>
      </rPr>
      <t>ΠΡΟΣΩΡΙΝΟΣ ΠΙΝΑΚΑΣ ΓΕΝΙΚΗΣ ΚΑΤΑΤΑΞΗΣ (ΧΩΡΙΣ ΓΕΝΙΚΗ ΕΜΠΕΙΡΙΑ)</t>
    </r>
  </si>
  <si>
    <r>
      <t xml:space="preserve">ΤΕ11 - ΤΕΧΝΟΛΟΓΟΙ ΤΡΟΦΙΜΩΝ
</t>
    </r>
    <r>
      <rPr>
        <b/>
        <u val="single"/>
        <sz val="14"/>
        <color theme="1"/>
        <rFont val="Calibri"/>
        <family val="2"/>
        <scheme val="minor"/>
      </rPr>
      <t>ΠΡΟΣΩΡΙΝΟΣ ΠΙΝΑΚΑΣ ΠΡΟΣΛΗΠΤΕΩΝ (ΧΩΡΙΣ ΓΕΝΙΚΗ ΕΜΠΕΙΡΙΑ)</t>
    </r>
  </si>
  <si>
    <r>
      <t xml:space="preserve">ΤΕ11 - ΤΕ ΤΕΧΝΟΛΟΓΟΙ ΤΡΟΦΙΜΩΝ
</t>
    </r>
    <r>
      <rPr>
        <b/>
        <u val="single"/>
        <sz val="14"/>
        <color theme="1"/>
        <rFont val="Calibri"/>
        <family val="2"/>
        <scheme val="minor"/>
      </rPr>
      <t>ΠΡΟΣΩΡΙΝΟΣ ΠΙΝΑΚΑΣ ΑΠΟΡΡΙΠΤΕΩΝ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</si>
</sst>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 val="single"/>
      <sz val="14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/>
      <bottom style="thin"/>
    </border>
    <border>
      <left style="medium"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1" xfId="0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0" borderId="4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2" fillId="0" borderId="3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 vertical="center" wrapText="1"/>
      <protection hidden="1"/>
    </xf>
    <xf numFmtId="0" fontId="0" fillId="0" borderId="5" xfId="0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center" vertical="center" wrapText="1"/>
      <protection hidden="1"/>
    </xf>
    <xf numFmtId="0" fontId="0" fillId="0" borderId="3" xfId="0" applyBorder="1" applyAlignment="1" applyProtection="1">
      <alignment horizontal="center" vertical="center" wrapText="1"/>
      <protection hidden="1"/>
    </xf>
    <xf numFmtId="0" fontId="3" fillId="0" borderId="6" xfId="0" applyFont="1" applyBorder="1" applyAlignment="1" applyProtection="1">
      <alignment horizontal="center" vertical="center" wrapText="1"/>
      <protection hidden="1"/>
    </xf>
    <xf numFmtId="0" fontId="0" fillId="0" borderId="7" xfId="0" applyBorder="1" applyAlignment="1" applyProtection="1">
      <alignment horizontal="center" vertical="center" wrapText="1"/>
      <protection hidden="1"/>
    </xf>
    <xf numFmtId="0" fontId="0" fillId="0" borderId="4" xfId="0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/>
      <protection hidden="1"/>
    </xf>
    <xf numFmtId="0" fontId="2" fillId="0" borderId="8" xfId="0" applyFont="1" applyBorder="1" applyAlignment="1" applyProtection="1">
      <alignment horizontal="center" vertical="center" wrapText="1"/>
      <protection hidden="1"/>
    </xf>
    <xf numFmtId="0" fontId="0" fillId="0" borderId="2" xfId="0" applyFill="1" applyBorder="1" applyAlignment="1" applyProtection="1">
      <alignment horizontal="center"/>
      <protection hidden="1"/>
    </xf>
    <xf numFmtId="0" fontId="0" fillId="0" borderId="2" xfId="0" applyFill="1" applyBorder="1" applyAlignment="1" applyProtection="1">
      <alignment horizontal="center" vertical="center" wrapText="1"/>
      <protection hidden="1"/>
    </xf>
    <xf numFmtId="0" fontId="0" fillId="0" borderId="2" xfId="0" applyFill="1" applyBorder="1" applyAlignment="1" applyProtection="1">
      <alignment horizontal="center" vertical="center"/>
      <protection hidden="1"/>
    </xf>
    <xf numFmtId="0" fontId="0" fillId="0" borderId="1" xfId="0" applyFill="1" applyBorder="1" applyAlignment="1" applyProtection="1">
      <alignment horizontal="center"/>
      <protection hidden="1"/>
    </xf>
    <xf numFmtId="0" fontId="0" fillId="0" borderId="3" xfId="0" applyFill="1" applyBorder="1" applyAlignment="1" applyProtection="1">
      <alignment horizontal="center"/>
      <protection hidden="1"/>
    </xf>
    <xf numFmtId="0" fontId="0" fillId="0" borderId="4" xfId="0" applyFill="1" applyBorder="1" applyAlignment="1" applyProtection="1">
      <alignment horizontal="center"/>
      <protection hidden="1"/>
    </xf>
    <xf numFmtId="0" fontId="3" fillId="0" borderId="1" xfId="0" applyFont="1" applyFill="1" applyBorder="1" applyAlignment="1" applyProtection="1">
      <alignment horizontal="center"/>
      <protection hidden="1"/>
    </xf>
    <xf numFmtId="0" fontId="2" fillId="0" borderId="2" xfId="0" applyFont="1" applyBorder="1" applyAlignment="1" applyProtection="1">
      <alignment horizontal="center"/>
      <protection hidden="1"/>
    </xf>
    <xf numFmtId="0" fontId="3" fillId="0" borderId="2" xfId="0" applyFont="1" applyBorder="1" applyAlignment="1" applyProtection="1">
      <alignment horizontal="center" vertical="center" wrapText="1"/>
      <protection hidden="1"/>
    </xf>
    <xf numFmtId="49" fontId="0" fillId="0" borderId="2" xfId="0" applyNumberFormat="1" applyBorder="1" applyAlignment="1" applyProtection="1">
      <alignment horizontal="center"/>
      <protection hidden="1"/>
    </xf>
    <xf numFmtId="0" fontId="4" fillId="0" borderId="5" xfId="0" applyFont="1" applyBorder="1" applyAlignment="1" applyProtection="1">
      <alignment horizontal="center" wrapText="1"/>
      <protection hidden="1"/>
    </xf>
    <xf numFmtId="0" fontId="4" fillId="0" borderId="9" xfId="0" applyFont="1" applyBorder="1" applyAlignment="1" applyProtection="1">
      <alignment horizontal="center"/>
      <protection hidden="1"/>
    </xf>
    <xf numFmtId="0" fontId="2" fillId="0" borderId="5" xfId="0" applyFont="1" applyBorder="1" applyAlignment="1" applyProtection="1">
      <alignment horizontal="center"/>
      <protection hidden="1"/>
    </xf>
    <xf numFmtId="0" fontId="2" fillId="0" borderId="9" xfId="0" applyFont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2" fillId="0" borderId="2" xfId="0" applyFont="1" applyBorder="1" applyAlignment="1" applyProtection="1">
      <alignment horizontal="center"/>
      <protection hidden="1"/>
    </xf>
    <xf numFmtId="0" fontId="2" fillId="0" borderId="10" xfId="0" applyFont="1" applyBorder="1" applyAlignment="1" applyProtection="1">
      <alignment horizontal="center"/>
      <protection hidden="1"/>
    </xf>
    <xf numFmtId="0" fontId="2" fillId="0" borderId="8" xfId="0" applyFont="1" applyBorder="1" applyAlignment="1" applyProtection="1">
      <alignment horizontal="center" vertical="center" wrapText="1"/>
      <protection hidden="1"/>
    </xf>
    <xf numFmtId="0" fontId="2" fillId="0" borderId="11" xfId="0" applyFont="1" applyBorder="1" applyAlignment="1" applyProtection="1">
      <alignment horizontal="center" vertical="center" wrapText="1"/>
      <protection hidden="1"/>
    </xf>
    <xf numFmtId="0" fontId="4" fillId="0" borderId="9" xfId="0" applyFont="1" applyBorder="1" applyAlignment="1" applyProtection="1">
      <alignment horizontal="center" wrapText="1"/>
      <protection hidden="1"/>
    </xf>
    <xf numFmtId="0" fontId="4" fillId="0" borderId="1" xfId="0" applyFont="1" applyBorder="1" applyAlignment="1" applyProtection="1">
      <alignment horizontal="center" wrapText="1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4"/>
  <sheetViews>
    <sheetView tabSelected="1" workbookViewId="0" topLeftCell="A1">
      <selection activeCell="H4" sqref="H4"/>
    </sheetView>
  </sheetViews>
  <sheetFormatPr defaultColWidth="9.140625" defaultRowHeight="15"/>
  <cols>
    <col min="1" max="1" width="4.8515625" style="9" customWidth="1"/>
    <col min="2" max="3" width="15.00390625" style="9" customWidth="1"/>
    <col min="4" max="4" width="25.140625" style="9" customWidth="1"/>
    <col min="5" max="5" width="25.28125" style="9" customWidth="1"/>
    <col min="6" max="7" width="9.7109375" style="9" customWidth="1"/>
    <col min="8" max="8" width="7.28125" style="9" customWidth="1"/>
    <col min="9" max="9" width="11.421875" style="9" customWidth="1"/>
    <col min="10" max="10" width="10.8515625" style="9" customWidth="1"/>
    <col min="11" max="11" width="15.00390625" style="9" customWidth="1"/>
    <col min="12" max="12" width="14.00390625" style="9" customWidth="1"/>
    <col min="13" max="13" width="16.28125" style="9" customWidth="1"/>
    <col min="14" max="14" width="7.28125" style="9" customWidth="1"/>
    <col min="15" max="15" width="16.140625" style="9" customWidth="1"/>
    <col min="16" max="16" width="7.28125" style="9" customWidth="1"/>
    <col min="17" max="17" width="13.8515625" style="9" customWidth="1"/>
    <col min="18" max="18" width="7.28125" style="9" customWidth="1"/>
    <col min="19" max="19" width="15.28125" style="9" customWidth="1"/>
    <col min="20" max="20" width="7.28125" style="9" customWidth="1"/>
    <col min="21" max="21" width="10.8515625" style="9" customWidth="1"/>
    <col min="22" max="22" width="7.28125" style="9" customWidth="1"/>
    <col min="23" max="23" width="11.421875" style="9" customWidth="1"/>
    <col min="24" max="24" width="7.28125" style="9" customWidth="1"/>
    <col min="25" max="25" width="12.421875" style="9" customWidth="1"/>
    <col min="26" max="26" width="7.28125" style="9" customWidth="1"/>
    <col min="27" max="27" width="14.8515625" style="9" customWidth="1"/>
    <col min="28" max="28" width="7.28125" style="9" customWidth="1"/>
    <col min="29" max="29" width="17.28125" style="9" customWidth="1"/>
    <col min="30" max="30" width="7.8515625" style="9" customWidth="1"/>
    <col min="31" max="31" width="9.57421875" style="9" customWidth="1"/>
    <col min="32" max="40" width="9.140625" style="9" customWidth="1"/>
    <col min="41" max="42" width="9.140625" style="9" hidden="1" customWidth="1"/>
    <col min="43" max="16384" width="9.140625" style="9" customWidth="1"/>
  </cols>
  <sheetData>
    <row r="1" spans="1:31" ht="55.5" customHeight="1">
      <c r="A1" s="33" t="s">
        <v>115</v>
      </c>
      <c r="B1" s="34"/>
      <c r="C1" s="34"/>
      <c r="D1" s="34"/>
      <c r="E1" s="34"/>
      <c r="F1" s="5"/>
      <c r="G1" s="5"/>
      <c r="H1" s="5"/>
      <c r="I1" s="6"/>
      <c r="J1" s="6"/>
      <c r="K1" s="7"/>
      <c r="L1" s="7"/>
      <c r="M1" s="5"/>
      <c r="N1" s="5"/>
      <c r="O1" s="5"/>
      <c r="P1" s="5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8"/>
      <c r="AE1" s="5"/>
    </row>
    <row r="2" spans="1:31" s="11" customFormat="1" ht="15.75">
      <c r="A2" s="35" t="s">
        <v>7</v>
      </c>
      <c r="B2" s="36"/>
      <c r="C2" s="36"/>
      <c r="D2" s="36"/>
      <c r="E2" s="36"/>
      <c r="F2" s="37" t="s">
        <v>0</v>
      </c>
      <c r="G2" s="37"/>
      <c r="H2" s="37"/>
      <c r="I2" s="38"/>
      <c r="J2" s="38"/>
      <c r="K2" s="10"/>
      <c r="L2" s="10"/>
      <c r="M2" s="36" t="s">
        <v>26</v>
      </c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9"/>
      <c r="AE2" s="40" t="s">
        <v>10</v>
      </c>
    </row>
    <row r="3" spans="1:31" s="19" customFormat="1" ht="94.5" customHeight="1">
      <c r="A3" s="12" t="s">
        <v>1</v>
      </c>
      <c r="B3" s="12" t="s">
        <v>27</v>
      </c>
      <c r="C3" s="13" t="s">
        <v>84</v>
      </c>
      <c r="D3" s="13" t="s">
        <v>8</v>
      </c>
      <c r="E3" s="13" t="s">
        <v>9</v>
      </c>
      <c r="F3" s="14" t="s">
        <v>14</v>
      </c>
      <c r="G3" s="14" t="s">
        <v>11</v>
      </c>
      <c r="H3" s="14" t="s">
        <v>4</v>
      </c>
      <c r="I3" s="12" t="s">
        <v>15</v>
      </c>
      <c r="J3" s="12" t="s">
        <v>16</v>
      </c>
      <c r="K3" s="15"/>
      <c r="L3" s="16" t="s">
        <v>12</v>
      </c>
      <c r="M3" s="17" t="s">
        <v>17</v>
      </c>
      <c r="N3" s="12" t="s">
        <v>4</v>
      </c>
      <c r="O3" s="14" t="s">
        <v>18</v>
      </c>
      <c r="P3" s="14" t="s">
        <v>4</v>
      </c>
      <c r="Q3" s="12" t="s">
        <v>19</v>
      </c>
      <c r="R3" s="12" t="s">
        <v>4</v>
      </c>
      <c r="S3" s="12" t="s">
        <v>20</v>
      </c>
      <c r="T3" s="12" t="s">
        <v>4</v>
      </c>
      <c r="U3" s="12" t="s">
        <v>21</v>
      </c>
      <c r="V3" s="12" t="s">
        <v>4</v>
      </c>
      <c r="W3" s="12" t="s">
        <v>22</v>
      </c>
      <c r="X3" s="12" t="s">
        <v>4</v>
      </c>
      <c r="Y3" s="12" t="s">
        <v>23</v>
      </c>
      <c r="Z3" s="13" t="s">
        <v>4</v>
      </c>
      <c r="AA3" s="12" t="s">
        <v>24</v>
      </c>
      <c r="AB3" s="12" t="s">
        <v>4</v>
      </c>
      <c r="AC3" s="12" t="s">
        <v>25</v>
      </c>
      <c r="AD3" s="18" t="s">
        <v>4</v>
      </c>
      <c r="AE3" s="41"/>
    </row>
    <row r="4" spans="1:31" ht="18" customHeight="1">
      <c r="A4" s="6">
        <v>1</v>
      </c>
      <c r="B4" s="12" t="s">
        <v>37</v>
      </c>
      <c r="C4" s="12" t="s">
        <v>88</v>
      </c>
      <c r="D4" s="20" t="s">
        <v>38</v>
      </c>
      <c r="E4" s="20" t="s">
        <v>39</v>
      </c>
      <c r="F4" s="5" t="s">
        <v>5</v>
      </c>
      <c r="G4" s="5">
        <v>6.84</v>
      </c>
      <c r="H4" s="5">
        <f aca="true" t="shared" si="0" ref="H4">G4*110</f>
        <v>752.4</v>
      </c>
      <c r="I4" s="6" t="s">
        <v>5</v>
      </c>
      <c r="J4" s="6" t="s">
        <v>5</v>
      </c>
      <c r="K4" s="7" t="str">
        <f aca="true" t="shared" si="1" ref="K4">IF(AND(F4="ΝΑΙ",IF(J4="ΝΑΙ",I4="ΝΑΙ",)),"ΟΚ","ΑΠΟΡΡΙΠΤΕΤΑΙ")</f>
        <v>ΟΚ</v>
      </c>
      <c r="L4" s="7" t="s">
        <v>5</v>
      </c>
      <c r="M4" s="5"/>
      <c r="N4" s="6">
        <f aca="true" t="shared" si="2" ref="N4">IF(M4="ΝΑΙ",120,0)</f>
        <v>0</v>
      </c>
      <c r="O4" s="5"/>
      <c r="P4" s="5">
        <f aca="true" t="shared" si="3" ref="P4">IF(O4="ΝΑΙ",60,0)</f>
        <v>0</v>
      </c>
      <c r="Q4" s="6"/>
      <c r="R4" s="6">
        <f aca="true" t="shared" si="4" ref="R4">IF(Q4="ΝΑΙ",250,0)</f>
        <v>0</v>
      </c>
      <c r="S4" s="6"/>
      <c r="T4" s="6">
        <f aca="true" t="shared" si="5" ref="T4">IF(S4="ΝΑΙ",120,0)</f>
        <v>0</v>
      </c>
      <c r="U4" s="6"/>
      <c r="V4" s="6">
        <f aca="true" t="shared" si="6" ref="V4">IF(U4="ΑΡΙΣΤΗ",70,IF(U4="ΠΟΛΥ ΚΑΛΗ",50,IF(U4="ΚΑΛΗ",30,)))</f>
        <v>0</v>
      </c>
      <c r="W4" s="6"/>
      <c r="X4" s="6">
        <f aca="true" t="shared" si="7" ref="X4">IF(W4="ΑΡΙΣΤΗ",70,IF(W4="ΠΟΛΥ ΚΑΛΗ",50,IF(W4="ΚΑΛΗ",30,)))</f>
        <v>0</v>
      </c>
      <c r="Y4" s="6" t="s">
        <v>3</v>
      </c>
      <c r="Z4" s="6">
        <f aca="true" t="shared" si="8" ref="Z4">IF(Y4="ΑΡΙΣΤΗ",70,IF(Y4="ΠΟΛΥ ΚΑΛΗ",50,IF(Y4="ΚΑΛΗ",30,)))</f>
        <v>30</v>
      </c>
      <c r="AA4" s="6"/>
      <c r="AB4" s="6">
        <f aca="true" t="shared" si="9" ref="AB4">IF(AA4="ΝΑΙ",150,0)</f>
        <v>0</v>
      </c>
      <c r="AC4" s="6">
        <v>24</v>
      </c>
      <c r="AD4" s="8">
        <f aca="true" t="shared" si="10" ref="AD4">AC4*17</f>
        <v>408</v>
      </c>
      <c r="AE4" s="21">
        <f aca="true" t="shared" si="11" ref="AE4">H4+AB4+N4+P4+R4+T4+X4+Z4+AD4+V4</f>
        <v>1190.4</v>
      </c>
    </row>
  </sheetData>
  <sheetProtection password="EB34" sheet="1" objects="1" scenarios="1"/>
  <mergeCells count="5">
    <mergeCell ref="A1:E1"/>
    <mergeCell ref="A2:E2"/>
    <mergeCell ref="F2:J2"/>
    <mergeCell ref="M2:AD2"/>
    <mergeCell ref="AE2:AE3"/>
  </mergeCells>
  <dataValidations count="4">
    <dataValidation type="list" allowBlank="1" showInputMessage="1" showErrorMessage="1" sqref="U4 W4">
      <formula1>#REF!</formula1>
    </dataValidation>
    <dataValidation type="list" allowBlank="1" showInputMessage="1" showErrorMessage="1" sqref="AA4 F4 Q4 I4:J4 O4 S4 L4:M4">
      <formula1>#REF!</formula1>
    </dataValidation>
    <dataValidation type="whole" allowBlank="1" showInputMessage="1" showErrorMessage="1" errorTitle="ΠΡΟΣΟΧΗ!" error="ΑΠΟ 1 ΕΩΣ 24 ΜΗΝΕΣ" sqref="AC4">
      <formula1>1</formula1>
      <formula2>24</formula2>
    </dataValidation>
    <dataValidation type="list" allowBlank="1" showInputMessage="1" showErrorMessage="1" sqref="Y4">
      <formula1>$AP$6:$AP$8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P23"/>
  <sheetViews>
    <sheetView workbookViewId="0" topLeftCell="A1">
      <pane xSplit="5" topLeftCell="Q1" activePane="topRight" state="frozen"/>
      <selection pane="topRight" activeCell="D20" sqref="D20"/>
    </sheetView>
  </sheetViews>
  <sheetFormatPr defaultColWidth="9.140625" defaultRowHeight="15"/>
  <cols>
    <col min="1" max="1" width="4.8515625" style="1" customWidth="1"/>
    <col min="2" max="3" width="15.00390625" style="1" customWidth="1"/>
    <col min="4" max="4" width="25.140625" style="1" customWidth="1"/>
    <col min="5" max="5" width="25.28125" style="1" customWidth="1"/>
    <col min="6" max="7" width="9.7109375" style="1" customWidth="1"/>
    <col min="8" max="8" width="7.28125" style="1" customWidth="1"/>
    <col min="9" max="9" width="11.421875" style="1" customWidth="1"/>
    <col min="10" max="10" width="10.8515625" style="1" customWidth="1"/>
    <col min="11" max="11" width="15.00390625" style="1" customWidth="1"/>
    <col min="12" max="12" width="14.00390625" style="1" customWidth="1"/>
    <col min="13" max="13" width="16.28125" style="1" customWidth="1"/>
    <col min="14" max="14" width="7.28125" style="1" customWidth="1"/>
    <col min="15" max="15" width="16.140625" style="1" customWidth="1"/>
    <col min="16" max="16" width="7.28125" style="1" customWidth="1"/>
    <col min="17" max="17" width="13.8515625" style="1" customWidth="1"/>
    <col min="18" max="18" width="7.28125" style="1" customWidth="1"/>
    <col min="19" max="19" width="15.28125" style="1" customWidth="1"/>
    <col min="20" max="20" width="7.28125" style="1" customWidth="1"/>
    <col min="21" max="21" width="10.8515625" style="1" customWidth="1"/>
    <col min="22" max="22" width="7.28125" style="1" customWidth="1"/>
    <col min="23" max="23" width="11.421875" style="1" customWidth="1"/>
    <col min="24" max="24" width="7.28125" style="1" customWidth="1"/>
    <col min="25" max="25" width="12.421875" style="1" customWidth="1"/>
    <col min="26" max="26" width="7.28125" style="1" customWidth="1"/>
    <col min="27" max="27" width="14.8515625" style="1" customWidth="1"/>
    <col min="28" max="28" width="7.28125" style="1" customWidth="1"/>
    <col min="29" max="29" width="17.28125" style="1" customWidth="1"/>
    <col min="30" max="30" width="7.8515625" style="1" customWidth="1"/>
    <col min="31" max="31" width="13.8515625" style="1" customWidth="1"/>
    <col min="32" max="32" width="17.421875" style="1" customWidth="1"/>
    <col min="33" max="40" width="9.140625" style="1" customWidth="1"/>
    <col min="41" max="42" width="9.140625" style="1" hidden="1" customWidth="1"/>
    <col min="43" max="16384" width="9.140625" style="1" customWidth="1"/>
  </cols>
  <sheetData>
    <row r="1" spans="1:32" ht="55.5" customHeight="1">
      <c r="A1" s="33" t="s">
        <v>114</v>
      </c>
      <c r="B1" s="34"/>
      <c r="C1" s="34"/>
      <c r="D1" s="34"/>
      <c r="E1" s="34"/>
      <c r="F1" s="5"/>
      <c r="G1" s="5"/>
      <c r="H1" s="5"/>
      <c r="I1" s="6"/>
      <c r="J1" s="6"/>
      <c r="K1" s="7"/>
      <c r="L1" s="7"/>
      <c r="M1" s="5"/>
      <c r="N1" s="5"/>
      <c r="O1" s="5"/>
      <c r="P1" s="5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8"/>
      <c r="AE1" s="5"/>
      <c r="AF1" s="9"/>
    </row>
    <row r="2" spans="1:32" s="2" customFormat="1" ht="15.75">
      <c r="A2" s="35" t="s">
        <v>7</v>
      </c>
      <c r="B2" s="36"/>
      <c r="C2" s="36"/>
      <c r="D2" s="36"/>
      <c r="E2" s="36"/>
      <c r="F2" s="37" t="s">
        <v>0</v>
      </c>
      <c r="G2" s="37"/>
      <c r="H2" s="37"/>
      <c r="I2" s="38"/>
      <c r="J2" s="38"/>
      <c r="K2" s="10"/>
      <c r="L2" s="10"/>
      <c r="M2" s="36" t="s">
        <v>26</v>
      </c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9"/>
      <c r="AE2" s="11"/>
      <c r="AF2" s="11"/>
    </row>
    <row r="3" spans="1:32" s="3" customFormat="1" ht="94.5" customHeight="1">
      <c r="A3" s="12" t="s">
        <v>1</v>
      </c>
      <c r="B3" s="12" t="s">
        <v>27</v>
      </c>
      <c r="C3" s="13" t="s">
        <v>84</v>
      </c>
      <c r="D3" s="13" t="s">
        <v>8</v>
      </c>
      <c r="E3" s="13" t="s">
        <v>9</v>
      </c>
      <c r="F3" s="14" t="s">
        <v>14</v>
      </c>
      <c r="G3" s="14" t="s">
        <v>11</v>
      </c>
      <c r="H3" s="14" t="s">
        <v>4</v>
      </c>
      <c r="I3" s="12" t="s">
        <v>15</v>
      </c>
      <c r="J3" s="12" t="s">
        <v>16</v>
      </c>
      <c r="K3" s="15"/>
      <c r="L3" s="16" t="s">
        <v>12</v>
      </c>
      <c r="M3" s="17" t="s">
        <v>17</v>
      </c>
      <c r="N3" s="12" t="s">
        <v>4</v>
      </c>
      <c r="O3" s="14" t="s">
        <v>18</v>
      </c>
      <c r="P3" s="14" t="s">
        <v>4</v>
      </c>
      <c r="Q3" s="12" t="s">
        <v>19</v>
      </c>
      <c r="R3" s="12" t="s">
        <v>4</v>
      </c>
      <c r="S3" s="12" t="s">
        <v>20</v>
      </c>
      <c r="T3" s="12" t="s">
        <v>4</v>
      </c>
      <c r="U3" s="12" t="s">
        <v>21</v>
      </c>
      <c r="V3" s="12" t="s">
        <v>4</v>
      </c>
      <c r="W3" s="12" t="s">
        <v>22</v>
      </c>
      <c r="X3" s="12" t="s">
        <v>4</v>
      </c>
      <c r="Y3" s="12" t="s">
        <v>23</v>
      </c>
      <c r="Z3" s="13" t="s">
        <v>4</v>
      </c>
      <c r="AA3" s="12" t="s">
        <v>24</v>
      </c>
      <c r="AB3" s="12" t="s">
        <v>4</v>
      </c>
      <c r="AC3" s="12" t="s">
        <v>25</v>
      </c>
      <c r="AD3" s="18" t="s">
        <v>4</v>
      </c>
      <c r="AE3" s="22" t="s">
        <v>10</v>
      </c>
      <c r="AF3" s="12" t="s">
        <v>113</v>
      </c>
    </row>
    <row r="4" spans="1:32" ht="18" customHeight="1">
      <c r="A4" s="6">
        <v>1</v>
      </c>
      <c r="B4" s="12" t="s">
        <v>37</v>
      </c>
      <c r="C4" s="12" t="s">
        <v>88</v>
      </c>
      <c r="D4" s="20" t="s">
        <v>38</v>
      </c>
      <c r="E4" s="20" t="s">
        <v>39</v>
      </c>
      <c r="F4" s="5" t="s">
        <v>5</v>
      </c>
      <c r="G4" s="5">
        <v>6.84</v>
      </c>
      <c r="H4" s="5">
        <f aca="true" t="shared" si="0" ref="H4:H5">G4*110</f>
        <v>752.4</v>
      </c>
      <c r="I4" s="6" t="s">
        <v>5</v>
      </c>
      <c r="J4" s="6" t="s">
        <v>5</v>
      </c>
      <c r="K4" s="7" t="str">
        <f aca="true" t="shared" si="1" ref="K4:K5">IF(AND(F4="ΝΑΙ",IF(J4="ΝΑΙ",I4="ΝΑΙ",)),"ΟΚ","ΑΠΟΡΡΙΠΤΕΤΑΙ")</f>
        <v>ΟΚ</v>
      </c>
      <c r="L4" s="7" t="s">
        <v>5</v>
      </c>
      <c r="M4" s="5"/>
      <c r="N4" s="6">
        <f aca="true" t="shared" si="2" ref="N4:N5">IF(M4="ΝΑΙ",120,0)</f>
        <v>0</v>
      </c>
      <c r="O4" s="5"/>
      <c r="P4" s="5">
        <f aca="true" t="shared" si="3" ref="P4:P5">IF(O4="ΝΑΙ",60,0)</f>
        <v>0</v>
      </c>
      <c r="Q4" s="6"/>
      <c r="R4" s="6">
        <f aca="true" t="shared" si="4" ref="R4:R5">IF(Q4="ΝΑΙ",250,0)</f>
        <v>0</v>
      </c>
      <c r="S4" s="6"/>
      <c r="T4" s="6">
        <f aca="true" t="shared" si="5" ref="T4:T5">IF(S4="ΝΑΙ",120,0)</f>
        <v>0</v>
      </c>
      <c r="U4" s="6"/>
      <c r="V4" s="6">
        <f aca="true" t="shared" si="6" ref="V4:V5">IF(U4="ΑΡΙΣΤΗ",70,IF(U4="ΠΟΛΥ ΚΑΛΗ",50,IF(U4="ΚΑΛΗ",30,)))</f>
        <v>0</v>
      </c>
      <c r="W4" s="6"/>
      <c r="X4" s="6">
        <f aca="true" t="shared" si="7" ref="X4:X5">IF(W4="ΑΡΙΣΤΗ",70,IF(W4="ΠΟΛΥ ΚΑΛΗ",50,IF(W4="ΚΑΛΗ",30,)))</f>
        <v>0</v>
      </c>
      <c r="Y4" s="6" t="s">
        <v>3</v>
      </c>
      <c r="Z4" s="6">
        <f aca="true" t="shared" si="8" ref="Z4:Z5">IF(Y4="ΑΡΙΣΤΗ",70,IF(Y4="ΠΟΛΥ ΚΑΛΗ",50,IF(Y4="ΚΑΛΗ",30,)))</f>
        <v>30</v>
      </c>
      <c r="AA4" s="6"/>
      <c r="AB4" s="6">
        <f aca="true" t="shared" si="9" ref="AB4:AB5">IF(AA4="ΝΑΙ",150,0)</f>
        <v>0</v>
      </c>
      <c r="AC4" s="6">
        <v>24</v>
      </c>
      <c r="AD4" s="8">
        <f aca="true" t="shared" si="10" ref="AD4:AD5">AC4*17</f>
        <v>408</v>
      </c>
      <c r="AE4" s="21">
        <f aca="true" t="shared" si="11" ref="AE4:AE5">H4+AB4+N4+P4+R4+T4+X4+Z4+AD4+V4</f>
        <v>1190.4</v>
      </c>
      <c r="AF4" s="6" t="s">
        <v>12</v>
      </c>
    </row>
    <row r="5" spans="1:32" s="4" customFormat="1" ht="18" customHeight="1">
      <c r="A5" s="23">
        <v>2</v>
      </c>
      <c r="B5" s="24" t="s">
        <v>48</v>
      </c>
      <c r="C5" s="24" t="s">
        <v>95</v>
      </c>
      <c r="D5" s="25" t="s">
        <v>49</v>
      </c>
      <c r="E5" s="25" t="s">
        <v>50</v>
      </c>
      <c r="F5" s="26" t="s">
        <v>5</v>
      </c>
      <c r="G5" s="26">
        <v>7.31</v>
      </c>
      <c r="H5" s="26">
        <f t="shared" si="0"/>
        <v>804.0999999999999</v>
      </c>
      <c r="I5" s="23" t="s">
        <v>5</v>
      </c>
      <c r="J5" s="23" t="s">
        <v>5</v>
      </c>
      <c r="K5" s="27" t="str">
        <f t="shared" si="1"/>
        <v>ΟΚ</v>
      </c>
      <c r="L5" s="27" t="s">
        <v>5</v>
      </c>
      <c r="M5" s="26" t="s">
        <v>5</v>
      </c>
      <c r="N5" s="23">
        <f t="shared" si="2"/>
        <v>120</v>
      </c>
      <c r="O5" s="26"/>
      <c r="P5" s="26">
        <f t="shared" si="3"/>
        <v>0</v>
      </c>
      <c r="Q5" s="23"/>
      <c r="R5" s="23">
        <f t="shared" si="4"/>
        <v>0</v>
      </c>
      <c r="S5" s="23"/>
      <c r="T5" s="23">
        <f t="shared" si="5"/>
        <v>0</v>
      </c>
      <c r="U5" s="23"/>
      <c r="V5" s="23">
        <f t="shared" si="6"/>
        <v>0</v>
      </c>
      <c r="W5" s="23"/>
      <c r="X5" s="23">
        <f t="shared" si="7"/>
        <v>0</v>
      </c>
      <c r="Y5" s="6" t="s">
        <v>3</v>
      </c>
      <c r="Z5" s="23">
        <f t="shared" si="8"/>
        <v>30</v>
      </c>
      <c r="AA5" s="23"/>
      <c r="AB5" s="23">
        <f t="shared" si="9"/>
        <v>0</v>
      </c>
      <c r="AC5" s="23"/>
      <c r="AD5" s="28">
        <f t="shared" si="10"/>
        <v>0</v>
      </c>
      <c r="AE5" s="29">
        <f t="shared" si="11"/>
        <v>954.0999999999999</v>
      </c>
      <c r="AF5" s="6" t="s">
        <v>12</v>
      </c>
    </row>
    <row r="6" spans="1:42" ht="18" customHeight="1">
      <c r="A6" s="6">
        <v>3</v>
      </c>
      <c r="B6" s="12" t="s">
        <v>40</v>
      </c>
      <c r="C6" s="12" t="s">
        <v>92</v>
      </c>
      <c r="D6" s="20" t="s">
        <v>41</v>
      </c>
      <c r="E6" s="20" t="s">
        <v>42</v>
      </c>
      <c r="F6" s="5" t="s">
        <v>5</v>
      </c>
      <c r="G6" s="5">
        <v>8.56</v>
      </c>
      <c r="H6" s="5">
        <f aca="true" t="shared" si="12" ref="H6:H23">G6*110</f>
        <v>941.6</v>
      </c>
      <c r="I6" s="6" t="s">
        <v>5</v>
      </c>
      <c r="J6" s="6" t="s">
        <v>5</v>
      </c>
      <c r="K6" s="7" t="str">
        <f aca="true" t="shared" si="13" ref="K6:K23">IF(AND(F6="ΝΑΙ",IF(J6="ΝΑΙ",I6="ΝΑΙ",)),"ΟΚ","ΑΠΟΡΡΙΠΤΕΤΑΙ")</f>
        <v>ΟΚ</v>
      </c>
      <c r="L6" s="7"/>
      <c r="M6" s="5"/>
      <c r="N6" s="6">
        <f aca="true" t="shared" si="14" ref="N6:N23">IF(M6="ΝΑΙ",120,0)</f>
        <v>0</v>
      </c>
      <c r="O6" s="5" t="s">
        <v>5</v>
      </c>
      <c r="P6" s="5">
        <f aca="true" t="shared" si="15" ref="P6:P23">IF(O6="ΝΑΙ",60,0)</f>
        <v>60</v>
      </c>
      <c r="Q6" s="6"/>
      <c r="R6" s="6">
        <f aca="true" t="shared" si="16" ref="R6:R23">IF(Q6="ΝΑΙ",250,0)</f>
        <v>0</v>
      </c>
      <c r="S6" s="6"/>
      <c r="T6" s="6">
        <f aca="true" t="shared" si="17" ref="T6:T23">IF(S6="ΝΑΙ",120,0)</f>
        <v>0</v>
      </c>
      <c r="U6" s="6"/>
      <c r="V6" s="6">
        <f aca="true" t="shared" si="18" ref="V6:V23">IF(U6="ΑΡΙΣΤΗ",70,IF(U6="ΠΟΛΥ ΚΑΛΗ",50,IF(U6="ΚΑΛΗ",30,)))</f>
        <v>0</v>
      </c>
      <c r="W6" s="6"/>
      <c r="X6" s="6">
        <f aca="true" t="shared" si="19" ref="X6:X23">IF(W6="ΑΡΙΣΤΗ",70,IF(W6="ΠΟΛΥ ΚΑΛΗ",50,IF(W6="ΚΑΛΗ",30,)))</f>
        <v>0</v>
      </c>
      <c r="Y6" s="6" t="s">
        <v>6</v>
      </c>
      <c r="Z6" s="6">
        <f aca="true" t="shared" si="20" ref="Z6:Z23">IF(Y6="ΑΡΙΣΤΗ",70,IF(Y6="ΠΟΛΥ ΚΑΛΗ",50,IF(Y6="ΚΑΛΗ",30,)))</f>
        <v>50</v>
      </c>
      <c r="AA6" s="6" t="s">
        <v>5</v>
      </c>
      <c r="AB6" s="6">
        <f aca="true" t="shared" si="21" ref="AB6:AB23">IF(AA6="ΝΑΙ",150,0)</f>
        <v>150</v>
      </c>
      <c r="AC6" s="6">
        <v>14</v>
      </c>
      <c r="AD6" s="8">
        <f aca="true" t="shared" si="22" ref="AD6:AD23">AC6*17</f>
        <v>238</v>
      </c>
      <c r="AE6" s="21">
        <f aca="true" t="shared" si="23" ref="AE6:AE23">H6+AB6+N6+P6+R6+T6+X6+Z6+AD6+V6</f>
        <v>1439.6</v>
      </c>
      <c r="AF6" s="6"/>
      <c r="AO6" s="1" t="s">
        <v>5</v>
      </c>
      <c r="AP6" s="1" t="s">
        <v>2</v>
      </c>
    </row>
    <row r="7" spans="1:42" ht="18" customHeight="1">
      <c r="A7" s="6">
        <v>4</v>
      </c>
      <c r="B7" s="12" t="s">
        <v>54</v>
      </c>
      <c r="C7" s="12" t="s">
        <v>97</v>
      </c>
      <c r="D7" s="20" t="s">
        <v>55</v>
      </c>
      <c r="E7" s="20" t="s">
        <v>56</v>
      </c>
      <c r="F7" s="5" t="s">
        <v>5</v>
      </c>
      <c r="G7" s="5">
        <v>8.43</v>
      </c>
      <c r="H7" s="5">
        <f t="shared" si="12"/>
        <v>927.3</v>
      </c>
      <c r="I7" s="23" t="s">
        <v>5</v>
      </c>
      <c r="J7" s="23" t="s">
        <v>5</v>
      </c>
      <c r="K7" s="7" t="str">
        <f t="shared" si="13"/>
        <v>ΟΚ</v>
      </c>
      <c r="L7" s="7"/>
      <c r="M7" s="5" t="s">
        <v>5</v>
      </c>
      <c r="N7" s="6">
        <f t="shared" si="14"/>
        <v>120</v>
      </c>
      <c r="O7" s="5"/>
      <c r="P7" s="5">
        <f t="shared" si="15"/>
        <v>0</v>
      </c>
      <c r="Q7" s="6"/>
      <c r="R7" s="6">
        <f t="shared" si="16"/>
        <v>0</v>
      </c>
      <c r="S7" s="6"/>
      <c r="T7" s="6">
        <f t="shared" si="17"/>
        <v>0</v>
      </c>
      <c r="U7" s="6"/>
      <c r="V7" s="6">
        <f t="shared" si="18"/>
        <v>0</v>
      </c>
      <c r="W7" s="6"/>
      <c r="X7" s="6">
        <f t="shared" si="19"/>
        <v>0</v>
      </c>
      <c r="Y7" s="6" t="s">
        <v>3</v>
      </c>
      <c r="Z7" s="6">
        <f t="shared" si="20"/>
        <v>30</v>
      </c>
      <c r="AA7" s="6" t="s">
        <v>5</v>
      </c>
      <c r="AB7" s="6">
        <f t="shared" si="21"/>
        <v>150</v>
      </c>
      <c r="AC7" s="6"/>
      <c r="AD7" s="8">
        <f t="shared" si="22"/>
        <v>0</v>
      </c>
      <c r="AE7" s="21">
        <f t="shared" si="23"/>
        <v>1227.3</v>
      </c>
      <c r="AF7" s="6"/>
      <c r="AO7" s="1" t="s">
        <v>13</v>
      </c>
      <c r="AP7" s="1" t="s">
        <v>6</v>
      </c>
    </row>
    <row r="8" spans="1:42" ht="18" customHeight="1">
      <c r="A8" s="23">
        <v>5</v>
      </c>
      <c r="B8" s="12" t="s">
        <v>73</v>
      </c>
      <c r="C8" s="12" t="s">
        <v>106</v>
      </c>
      <c r="D8" s="20" t="s">
        <v>74</v>
      </c>
      <c r="E8" s="20" t="s">
        <v>75</v>
      </c>
      <c r="F8" s="5" t="s">
        <v>5</v>
      </c>
      <c r="G8" s="5">
        <v>8.24</v>
      </c>
      <c r="H8" s="5">
        <f t="shared" si="12"/>
        <v>906.4</v>
      </c>
      <c r="I8" s="23" t="s">
        <v>5</v>
      </c>
      <c r="J8" s="23" t="s">
        <v>5</v>
      </c>
      <c r="K8" s="7" t="str">
        <f t="shared" si="13"/>
        <v>ΟΚ</v>
      </c>
      <c r="L8" s="7"/>
      <c r="M8" s="5" t="s">
        <v>5</v>
      </c>
      <c r="N8" s="6">
        <f t="shared" si="14"/>
        <v>120</v>
      </c>
      <c r="O8" s="5"/>
      <c r="P8" s="5">
        <f t="shared" si="15"/>
        <v>0</v>
      </c>
      <c r="Q8" s="6"/>
      <c r="R8" s="6">
        <f t="shared" si="16"/>
        <v>0</v>
      </c>
      <c r="S8" s="6"/>
      <c r="T8" s="6">
        <f t="shared" si="17"/>
        <v>0</v>
      </c>
      <c r="U8" s="6"/>
      <c r="V8" s="6">
        <f t="shared" si="18"/>
        <v>0</v>
      </c>
      <c r="W8" s="6" t="s">
        <v>3</v>
      </c>
      <c r="X8" s="6">
        <f t="shared" si="19"/>
        <v>30</v>
      </c>
      <c r="Y8" s="6" t="s">
        <v>3</v>
      </c>
      <c r="Z8" s="6">
        <f t="shared" si="20"/>
        <v>30</v>
      </c>
      <c r="AA8" s="6"/>
      <c r="AB8" s="6">
        <f t="shared" si="21"/>
        <v>0</v>
      </c>
      <c r="AC8" s="6"/>
      <c r="AD8" s="8">
        <f t="shared" si="22"/>
        <v>0</v>
      </c>
      <c r="AE8" s="21">
        <f t="shared" si="23"/>
        <v>1086.4</v>
      </c>
      <c r="AF8" s="6"/>
      <c r="AP8" s="1" t="s">
        <v>3</v>
      </c>
    </row>
    <row r="9" spans="1:32" ht="18" customHeight="1">
      <c r="A9" s="6">
        <v>6</v>
      </c>
      <c r="B9" s="12" t="s">
        <v>51</v>
      </c>
      <c r="C9" s="12" t="s">
        <v>96</v>
      </c>
      <c r="D9" s="20" t="s">
        <v>52</v>
      </c>
      <c r="E9" s="20" t="s">
        <v>53</v>
      </c>
      <c r="F9" s="5" t="s">
        <v>5</v>
      </c>
      <c r="G9" s="5">
        <v>6.86</v>
      </c>
      <c r="H9" s="5">
        <f t="shared" si="12"/>
        <v>754.6</v>
      </c>
      <c r="I9" s="23" t="s">
        <v>5</v>
      </c>
      <c r="J9" s="23" t="s">
        <v>5</v>
      </c>
      <c r="K9" s="7" t="str">
        <f t="shared" si="13"/>
        <v>ΟΚ</v>
      </c>
      <c r="L9" s="7"/>
      <c r="M9" s="26" t="s">
        <v>5</v>
      </c>
      <c r="N9" s="6">
        <f t="shared" si="14"/>
        <v>120</v>
      </c>
      <c r="O9" s="5"/>
      <c r="P9" s="5">
        <f t="shared" si="15"/>
        <v>0</v>
      </c>
      <c r="Q9" s="6"/>
      <c r="R9" s="6">
        <f t="shared" si="16"/>
        <v>0</v>
      </c>
      <c r="S9" s="6"/>
      <c r="T9" s="6">
        <f t="shared" si="17"/>
        <v>0</v>
      </c>
      <c r="U9" s="6" t="s">
        <v>3</v>
      </c>
      <c r="V9" s="6">
        <f t="shared" si="18"/>
        <v>30</v>
      </c>
      <c r="W9" s="6" t="s">
        <v>3</v>
      </c>
      <c r="X9" s="6">
        <f t="shared" si="19"/>
        <v>30</v>
      </c>
      <c r="Y9" s="6" t="s">
        <v>2</v>
      </c>
      <c r="Z9" s="6">
        <f t="shared" si="20"/>
        <v>70</v>
      </c>
      <c r="AA9" s="6"/>
      <c r="AB9" s="6">
        <f t="shared" si="21"/>
        <v>0</v>
      </c>
      <c r="AC9" s="6"/>
      <c r="AD9" s="8">
        <f t="shared" si="22"/>
        <v>0</v>
      </c>
      <c r="AE9" s="21">
        <f t="shared" si="23"/>
        <v>1004.6</v>
      </c>
      <c r="AF9" s="6"/>
    </row>
    <row r="10" spans="1:32" ht="18" customHeight="1">
      <c r="A10" s="6">
        <v>7</v>
      </c>
      <c r="B10" s="12" t="s">
        <v>79</v>
      </c>
      <c r="C10" s="12" t="s">
        <v>111</v>
      </c>
      <c r="D10" s="20" t="s">
        <v>80</v>
      </c>
      <c r="E10" s="20" t="s">
        <v>56</v>
      </c>
      <c r="F10" s="5" t="s">
        <v>5</v>
      </c>
      <c r="G10" s="5">
        <v>6.7</v>
      </c>
      <c r="H10" s="5">
        <f t="shared" si="12"/>
        <v>737</v>
      </c>
      <c r="I10" s="23" t="s">
        <v>5</v>
      </c>
      <c r="J10" s="23" t="s">
        <v>5</v>
      </c>
      <c r="K10" s="7" t="str">
        <f t="shared" si="13"/>
        <v>ΟΚ</v>
      </c>
      <c r="L10" s="7"/>
      <c r="M10" s="5"/>
      <c r="N10" s="6">
        <f t="shared" si="14"/>
        <v>0</v>
      </c>
      <c r="O10" s="5"/>
      <c r="P10" s="5">
        <f t="shared" si="15"/>
        <v>0</v>
      </c>
      <c r="Q10" s="6"/>
      <c r="R10" s="6">
        <f t="shared" si="16"/>
        <v>0</v>
      </c>
      <c r="S10" s="6"/>
      <c r="T10" s="6">
        <f t="shared" si="17"/>
        <v>0</v>
      </c>
      <c r="U10" s="6"/>
      <c r="V10" s="6">
        <f t="shared" si="18"/>
        <v>0</v>
      </c>
      <c r="W10" s="6" t="s">
        <v>3</v>
      </c>
      <c r="X10" s="6">
        <f t="shared" si="19"/>
        <v>30</v>
      </c>
      <c r="Y10" s="6" t="s">
        <v>6</v>
      </c>
      <c r="Z10" s="6">
        <f t="shared" si="20"/>
        <v>50</v>
      </c>
      <c r="AA10" s="6" t="s">
        <v>5</v>
      </c>
      <c r="AB10" s="6">
        <f t="shared" si="21"/>
        <v>150</v>
      </c>
      <c r="AC10" s="6"/>
      <c r="AD10" s="8">
        <f t="shared" si="22"/>
        <v>0</v>
      </c>
      <c r="AE10" s="21">
        <f t="shared" si="23"/>
        <v>967</v>
      </c>
      <c r="AF10" s="6"/>
    </row>
    <row r="11" spans="1:32" ht="18" customHeight="1">
      <c r="A11" s="23">
        <v>8</v>
      </c>
      <c r="B11" s="12" t="s">
        <v>57</v>
      </c>
      <c r="C11" s="12" t="s">
        <v>98</v>
      </c>
      <c r="D11" s="20" t="s">
        <v>58</v>
      </c>
      <c r="E11" s="20" t="s">
        <v>59</v>
      </c>
      <c r="F11" s="5" t="s">
        <v>5</v>
      </c>
      <c r="G11" s="5">
        <v>6.16</v>
      </c>
      <c r="H11" s="5">
        <f t="shared" si="12"/>
        <v>677.6</v>
      </c>
      <c r="I11" s="23" t="s">
        <v>5</v>
      </c>
      <c r="J11" s="23" t="s">
        <v>5</v>
      </c>
      <c r="K11" s="7" t="str">
        <f t="shared" si="13"/>
        <v>ΟΚ</v>
      </c>
      <c r="L11" s="7"/>
      <c r="M11" s="5"/>
      <c r="N11" s="6">
        <f t="shared" si="14"/>
        <v>0</v>
      </c>
      <c r="O11" s="5"/>
      <c r="P11" s="5">
        <f t="shared" si="15"/>
        <v>0</v>
      </c>
      <c r="Q11" s="6"/>
      <c r="R11" s="6">
        <f t="shared" si="16"/>
        <v>0</v>
      </c>
      <c r="S11" s="6"/>
      <c r="T11" s="6">
        <f t="shared" si="17"/>
        <v>0</v>
      </c>
      <c r="U11" s="6"/>
      <c r="V11" s="6">
        <f t="shared" si="18"/>
        <v>0</v>
      </c>
      <c r="W11" s="6"/>
      <c r="X11" s="6">
        <f t="shared" si="19"/>
        <v>0</v>
      </c>
      <c r="Y11" s="6" t="s">
        <v>3</v>
      </c>
      <c r="Z11" s="6">
        <f t="shared" si="20"/>
        <v>30</v>
      </c>
      <c r="AA11" s="6" t="s">
        <v>5</v>
      </c>
      <c r="AB11" s="6">
        <f t="shared" si="21"/>
        <v>150</v>
      </c>
      <c r="AC11" s="6">
        <v>5</v>
      </c>
      <c r="AD11" s="8">
        <f t="shared" si="22"/>
        <v>85</v>
      </c>
      <c r="AE11" s="21">
        <f t="shared" si="23"/>
        <v>942.6</v>
      </c>
      <c r="AF11" s="6"/>
    </row>
    <row r="12" spans="1:32" ht="18" customHeight="1">
      <c r="A12" s="6">
        <v>9</v>
      </c>
      <c r="B12" s="12" t="s">
        <v>70</v>
      </c>
      <c r="C12" s="12" t="s">
        <v>105</v>
      </c>
      <c r="D12" s="20" t="s">
        <v>71</v>
      </c>
      <c r="E12" s="20" t="s">
        <v>72</v>
      </c>
      <c r="F12" s="5" t="s">
        <v>5</v>
      </c>
      <c r="G12" s="5">
        <v>6.9</v>
      </c>
      <c r="H12" s="5">
        <f t="shared" si="12"/>
        <v>759</v>
      </c>
      <c r="I12" s="23" t="s">
        <v>5</v>
      </c>
      <c r="J12" s="23" t="s">
        <v>5</v>
      </c>
      <c r="K12" s="7" t="str">
        <f t="shared" si="13"/>
        <v>ΟΚ</v>
      </c>
      <c r="L12" s="7"/>
      <c r="M12" s="5" t="s">
        <v>5</v>
      </c>
      <c r="N12" s="6">
        <f t="shared" si="14"/>
        <v>120</v>
      </c>
      <c r="O12" s="5"/>
      <c r="P12" s="5">
        <f t="shared" si="15"/>
        <v>0</v>
      </c>
      <c r="Q12" s="6"/>
      <c r="R12" s="6">
        <f t="shared" si="16"/>
        <v>0</v>
      </c>
      <c r="S12" s="6"/>
      <c r="T12" s="6">
        <f t="shared" si="17"/>
        <v>0</v>
      </c>
      <c r="U12" s="6"/>
      <c r="V12" s="6">
        <f t="shared" si="18"/>
        <v>0</v>
      </c>
      <c r="W12" s="6"/>
      <c r="X12" s="6">
        <f t="shared" si="19"/>
        <v>0</v>
      </c>
      <c r="Y12" s="6" t="s">
        <v>3</v>
      </c>
      <c r="Z12" s="6">
        <f t="shared" si="20"/>
        <v>30</v>
      </c>
      <c r="AA12" s="6"/>
      <c r="AB12" s="6">
        <f t="shared" si="21"/>
        <v>0</v>
      </c>
      <c r="AC12" s="6"/>
      <c r="AD12" s="8">
        <f t="shared" si="22"/>
        <v>0</v>
      </c>
      <c r="AE12" s="21">
        <f t="shared" si="23"/>
        <v>909</v>
      </c>
      <c r="AF12" s="6"/>
    </row>
    <row r="13" spans="1:32" ht="18" customHeight="1">
      <c r="A13" s="6">
        <v>10</v>
      </c>
      <c r="B13" s="12" t="s">
        <v>28</v>
      </c>
      <c r="C13" s="12" t="s">
        <v>85</v>
      </c>
      <c r="D13" s="20" t="s">
        <v>29</v>
      </c>
      <c r="E13" s="20" t="s">
        <v>30</v>
      </c>
      <c r="F13" s="5" t="s">
        <v>5</v>
      </c>
      <c r="G13" s="5">
        <v>7.53</v>
      </c>
      <c r="H13" s="5">
        <f t="shared" si="12"/>
        <v>828.3000000000001</v>
      </c>
      <c r="I13" s="6" t="s">
        <v>5</v>
      </c>
      <c r="J13" s="6" t="s">
        <v>5</v>
      </c>
      <c r="K13" s="7" t="str">
        <f t="shared" si="13"/>
        <v>ΟΚ</v>
      </c>
      <c r="L13" s="7"/>
      <c r="M13" s="5"/>
      <c r="N13" s="6">
        <f t="shared" si="14"/>
        <v>0</v>
      </c>
      <c r="O13" s="5"/>
      <c r="P13" s="5">
        <f t="shared" si="15"/>
        <v>0</v>
      </c>
      <c r="Q13" s="6"/>
      <c r="R13" s="6">
        <f t="shared" si="16"/>
        <v>0</v>
      </c>
      <c r="S13" s="6"/>
      <c r="T13" s="6">
        <f t="shared" si="17"/>
        <v>0</v>
      </c>
      <c r="U13" s="6"/>
      <c r="V13" s="6">
        <f t="shared" si="18"/>
        <v>0</v>
      </c>
      <c r="W13" s="6"/>
      <c r="X13" s="6">
        <f t="shared" si="19"/>
        <v>0</v>
      </c>
      <c r="Y13" s="6" t="s">
        <v>3</v>
      </c>
      <c r="Z13" s="6">
        <f t="shared" si="20"/>
        <v>30</v>
      </c>
      <c r="AA13" s="6"/>
      <c r="AB13" s="6">
        <f t="shared" si="21"/>
        <v>0</v>
      </c>
      <c r="AC13" s="6"/>
      <c r="AD13" s="8">
        <f t="shared" si="22"/>
        <v>0</v>
      </c>
      <c r="AE13" s="21">
        <f t="shared" si="23"/>
        <v>858.3000000000001</v>
      </c>
      <c r="AF13" s="6"/>
    </row>
    <row r="14" spans="1:32" ht="18" customHeight="1">
      <c r="A14" s="23">
        <v>11</v>
      </c>
      <c r="B14" s="12" t="s">
        <v>63</v>
      </c>
      <c r="C14" s="12" t="s">
        <v>100</v>
      </c>
      <c r="D14" s="20" t="s">
        <v>64</v>
      </c>
      <c r="E14" s="20" t="s">
        <v>65</v>
      </c>
      <c r="F14" s="5" t="s">
        <v>5</v>
      </c>
      <c r="G14" s="5">
        <v>5.88</v>
      </c>
      <c r="H14" s="5">
        <f t="shared" si="12"/>
        <v>646.8</v>
      </c>
      <c r="I14" s="23" t="s">
        <v>5</v>
      </c>
      <c r="J14" s="23" t="s">
        <v>5</v>
      </c>
      <c r="K14" s="7" t="str">
        <f t="shared" si="13"/>
        <v>ΟΚ</v>
      </c>
      <c r="L14" s="7"/>
      <c r="M14" s="5" t="s">
        <v>5</v>
      </c>
      <c r="N14" s="6">
        <f t="shared" si="14"/>
        <v>120</v>
      </c>
      <c r="O14" s="5" t="s">
        <v>5</v>
      </c>
      <c r="P14" s="5">
        <f t="shared" si="15"/>
        <v>60</v>
      </c>
      <c r="Q14" s="6"/>
      <c r="R14" s="6">
        <f t="shared" si="16"/>
        <v>0</v>
      </c>
      <c r="S14" s="6"/>
      <c r="T14" s="6">
        <f t="shared" si="17"/>
        <v>0</v>
      </c>
      <c r="U14" s="6"/>
      <c r="V14" s="6">
        <f t="shared" si="18"/>
        <v>0</v>
      </c>
      <c r="W14" s="6"/>
      <c r="X14" s="6">
        <f t="shared" si="19"/>
        <v>0</v>
      </c>
      <c r="Y14" s="6" t="s">
        <v>3</v>
      </c>
      <c r="Z14" s="6">
        <f t="shared" si="20"/>
        <v>30</v>
      </c>
      <c r="AA14" s="6"/>
      <c r="AB14" s="6">
        <f t="shared" si="21"/>
        <v>0</v>
      </c>
      <c r="AC14" s="6"/>
      <c r="AD14" s="8">
        <f t="shared" si="22"/>
        <v>0</v>
      </c>
      <c r="AE14" s="21">
        <f t="shared" si="23"/>
        <v>856.8</v>
      </c>
      <c r="AF14" s="6"/>
    </row>
    <row r="15" spans="1:32" ht="18" customHeight="1">
      <c r="A15" s="6">
        <v>12</v>
      </c>
      <c r="B15" s="12" t="s">
        <v>76</v>
      </c>
      <c r="C15" s="12" t="s">
        <v>108</v>
      </c>
      <c r="D15" s="20" t="s">
        <v>107</v>
      </c>
      <c r="E15" s="20" t="s">
        <v>77</v>
      </c>
      <c r="F15" s="5" t="s">
        <v>5</v>
      </c>
      <c r="G15" s="5">
        <v>6</v>
      </c>
      <c r="H15" s="5">
        <f t="shared" si="12"/>
        <v>660</v>
      </c>
      <c r="I15" s="23" t="s">
        <v>5</v>
      </c>
      <c r="J15" s="23" t="s">
        <v>5</v>
      </c>
      <c r="K15" s="7" t="str">
        <f t="shared" si="13"/>
        <v>ΟΚ</v>
      </c>
      <c r="L15" s="7"/>
      <c r="M15" s="5" t="s">
        <v>5</v>
      </c>
      <c r="N15" s="6">
        <f t="shared" si="14"/>
        <v>120</v>
      </c>
      <c r="O15" s="5"/>
      <c r="P15" s="5">
        <f t="shared" si="15"/>
        <v>0</v>
      </c>
      <c r="Q15" s="6"/>
      <c r="R15" s="6">
        <f t="shared" si="16"/>
        <v>0</v>
      </c>
      <c r="S15" s="6"/>
      <c r="T15" s="6">
        <f t="shared" si="17"/>
        <v>0</v>
      </c>
      <c r="U15" s="6"/>
      <c r="V15" s="6">
        <f t="shared" si="18"/>
        <v>0</v>
      </c>
      <c r="W15" s="6"/>
      <c r="X15" s="6">
        <f t="shared" si="19"/>
        <v>0</v>
      </c>
      <c r="Y15" s="6" t="s">
        <v>2</v>
      </c>
      <c r="Z15" s="6">
        <f t="shared" si="20"/>
        <v>70</v>
      </c>
      <c r="AA15" s="6"/>
      <c r="AB15" s="6">
        <f t="shared" si="21"/>
        <v>0</v>
      </c>
      <c r="AC15" s="6"/>
      <c r="AD15" s="8">
        <f t="shared" si="22"/>
        <v>0</v>
      </c>
      <c r="AE15" s="21">
        <f t="shared" si="23"/>
        <v>850</v>
      </c>
      <c r="AF15" s="6"/>
    </row>
    <row r="16" spans="1:32" ht="18" customHeight="1">
      <c r="A16" s="6">
        <v>13</v>
      </c>
      <c r="B16" s="12" t="s">
        <v>81</v>
      </c>
      <c r="C16" s="12" t="s">
        <v>110</v>
      </c>
      <c r="D16" s="20" t="s">
        <v>82</v>
      </c>
      <c r="E16" s="20" t="s">
        <v>83</v>
      </c>
      <c r="F16" s="5" t="s">
        <v>5</v>
      </c>
      <c r="G16" s="5">
        <v>6.4</v>
      </c>
      <c r="H16" s="5">
        <f t="shared" si="12"/>
        <v>704</v>
      </c>
      <c r="I16" s="23" t="s">
        <v>5</v>
      </c>
      <c r="J16" s="23" t="s">
        <v>5</v>
      </c>
      <c r="K16" s="7" t="str">
        <f t="shared" si="13"/>
        <v>ΟΚ</v>
      </c>
      <c r="L16" s="7"/>
      <c r="M16" s="5"/>
      <c r="N16" s="6">
        <f t="shared" si="14"/>
        <v>0</v>
      </c>
      <c r="O16" s="5"/>
      <c r="P16" s="5">
        <f t="shared" si="15"/>
        <v>0</v>
      </c>
      <c r="Q16" s="6"/>
      <c r="R16" s="6">
        <f t="shared" si="16"/>
        <v>0</v>
      </c>
      <c r="S16" s="6"/>
      <c r="T16" s="6">
        <f t="shared" si="17"/>
        <v>0</v>
      </c>
      <c r="U16" s="6" t="s">
        <v>3</v>
      </c>
      <c r="V16" s="6">
        <f t="shared" si="18"/>
        <v>30</v>
      </c>
      <c r="W16" s="6" t="s">
        <v>3</v>
      </c>
      <c r="X16" s="6">
        <f t="shared" si="19"/>
        <v>30</v>
      </c>
      <c r="Y16" s="6" t="s">
        <v>6</v>
      </c>
      <c r="Z16" s="6">
        <f t="shared" si="20"/>
        <v>50</v>
      </c>
      <c r="AA16" s="6"/>
      <c r="AB16" s="6">
        <f t="shared" si="21"/>
        <v>0</v>
      </c>
      <c r="AC16" s="6"/>
      <c r="AD16" s="8">
        <f t="shared" si="22"/>
        <v>0</v>
      </c>
      <c r="AE16" s="21">
        <f t="shared" si="23"/>
        <v>814</v>
      </c>
      <c r="AF16" s="6"/>
    </row>
    <row r="17" spans="1:32" ht="18" customHeight="1">
      <c r="A17" s="23">
        <v>14</v>
      </c>
      <c r="B17" s="12" t="s">
        <v>60</v>
      </c>
      <c r="C17" s="12" t="s">
        <v>99</v>
      </c>
      <c r="D17" s="20" t="s">
        <v>61</v>
      </c>
      <c r="E17" s="20" t="s">
        <v>62</v>
      </c>
      <c r="F17" s="5" t="s">
        <v>5</v>
      </c>
      <c r="G17" s="5">
        <v>6.6</v>
      </c>
      <c r="H17" s="5">
        <f t="shared" si="12"/>
        <v>726</v>
      </c>
      <c r="I17" s="23" t="s">
        <v>5</v>
      </c>
      <c r="J17" s="23" t="s">
        <v>5</v>
      </c>
      <c r="K17" s="7" t="str">
        <f t="shared" si="13"/>
        <v>ΟΚ</v>
      </c>
      <c r="L17" s="7"/>
      <c r="M17" s="5"/>
      <c r="N17" s="6">
        <f t="shared" si="14"/>
        <v>0</v>
      </c>
      <c r="O17" s="5"/>
      <c r="P17" s="5">
        <f t="shared" si="15"/>
        <v>0</v>
      </c>
      <c r="Q17" s="6"/>
      <c r="R17" s="6">
        <f t="shared" si="16"/>
        <v>0</v>
      </c>
      <c r="S17" s="6"/>
      <c r="T17" s="6">
        <f t="shared" si="17"/>
        <v>0</v>
      </c>
      <c r="U17" s="6"/>
      <c r="V17" s="6">
        <f t="shared" si="18"/>
        <v>0</v>
      </c>
      <c r="W17" s="6"/>
      <c r="X17" s="6">
        <f t="shared" si="19"/>
        <v>0</v>
      </c>
      <c r="Y17" s="6" t="s">
        <v>6</v>
      </c>
      <c r="Z17" s="6">
        <f t="shared" si="20"/>
        <v>50</v>
      </c>
      <c r="AA17" s="6"/>
      <c r="AB17" s="6">
        <f t="shared" si="21"/>
        <v>0</v>
      </c>
      <c r="AC17" s="6"/>
      <c r="AD17" s="8">
        <f t="shared" si="22"/>
        <v>0</v>
      </c>
      <c r="AE17" s="21">
        <f t="shared" si="23"/>
        <v>776</v>
      </c>
      <c r="AF17" s="6"/>
    </row>
    <row r="18" spans="1:32" ht="18" customHeight="1">
      <c r="A18" s="6">
        <v>15</v>
      </c>
      <c r="B18" s="12" t="s">
        <v>31</v>
      </c>
      <c r="C18" s="12" t="s">
        <v>86</v>
      </c>
      <c r="D18" s="20" t="s">
        <v>32</v>
      </c>
      <c r="E18" s="20" t="s">
        <v>33</v>
      </c>
      <c r="F18" s="5" t="s">
        <v>5</v>
      </c>
      <c r="G18" s="5">
        <v>6.4</v>
      </c>
      <c r="H18" s="5">
        <f t="shared" si="12"/>
        <v>704</v>
      </c>
      <c r="I18" s="6" t="s">
        <v>5</v>
      </c>
      <c r="J18" s="6" t="s">
        <v>5</v>
      </c>
      <c r="K18" s="7" t="str">
        <f t="shared" si="13"/>
        <v>ΟΚ</v>
      </c>
      <c r="L18" s="7"/>
      <c r="M18" s="5"/>
      <c r="N18" s="6">
        <f t="shared" si="14"/>
        <v>0</v>
      </c>
      <c r="O18" s="5"/>
      <c r="P18" s="5">
        <f t="shared" si="15"/>
        <v>0</v>
      </c>
      <c r="Q18" s="6"/>
      <c r="R18" s="6">
        <f t="shared" si="16"/>
        <v>0</v>
      </c>
      <c r="S18" s="6"/>
      <c r="T18" s="6">
        <f t="shared" si="17"/>
        <v>0</v>
      </c>
      <c r="U18" s="6"/>
      <c r="V18" s="6">
        <f t="shared" si="18"/>
        <v>0</v>
      </c>
      <c r="W18" s="6"/>
      <c r="X18" s="6">
        <f t="shared" si="19"/>
        <v>0</v>
      </c>
      <c r="Y18" s="6" t="s">
        <v>3</v>
      </c>
      <c r="Z18" s="6">
        <f t="shared" si="20"/>
        <v>30</v>
      </c>
      <c r="AA18" s="6"/>
      <c r="AB18" s="6">
        <f t="shared" si="21"/>
        <v>0</v>
      </c>
      <c r="AC18" s="6"/>
      <c r="AD18" s="8">
        <f t="shared" si="22"/>
        <v>0</v>
      </c>
      <c r="AE18" s="21">
        <f t="shared" si="23"/>
        <v>734</v>
      </c>
      <c r="AF18" s="6"/>
    </row>
    <row r="19" spans="1:32" ht="18" customHeight="1">
      <c r="A19" s="6">
        <v>16</v>
      </c>
      <c r="B19" s="12" t="s">
        <v>68</v>
      </c>
      <c r="C19" s="12" t="s">
        <v>104</v>
      </c>
      <c r="D19" s="20" t="s">
        <v>69</v>
      </c>
      <c r="E19" s="20" t="s">
        <v>103</v>
      </c>
      <c r="F19" s="5" t="s">
        <v>5</v>
      </c>
      <c r="G19" s="5">
        <v>6.3</v>
      </c>
      <c r="H19" s="5">
        <f t="shared" si="12"/>
        <v>693</v>
      </c>
      <c r="I19" s="23" t="s">
        <v>5</v>
      </c>
      <c r="J19" s="23" t="s">
        <v>5</v>
      </c>
      <c r="K19" s="7" t="str">
        <f t="shared" si="13"/>
        <v>ΟΚ</v>
      </c>
      <c r="L19" s="7"/>
      <c r="M19" s="5"/>
      <c r="N19" s="6">
        <f t="shared" si="14"/>
        <v>0</v>
      </c>
      <c r="O19" s="5"/>
      <c r="P19" s="5">
        <f t="shared" si="15"/>
        <v>0</v>
      </c>
      <c r="Q19" s="6"/>
      <c r="R19" s="6">
        <f t="shared" si="16"/>
        <v>0</v>
      </c>
      <c r="S19" s="6"/>
      <c r="T19" s="6">
        <f t="shared" si="17"/>
        <v>0</v>
      </c>
      <c r="U19" s="6"/>
      <c r="V19" s="6">
        <f t="shared" si="18"/>
        <v>0</v>
      </c>
      <c r="W19" s="6"/>
      <c r="X19" s="6">
        <f t="shared" si="19"/>
        <v>0</v>
      </c>
      <c r="Y19" s="6" t="s">
        <v>3</v>
      </c>
      <c r="Z19" s="6">
        <f t="shared" si="20"/>
        <v>30</v>
      </c>
      <c r="AA19" s="6"/>
      <c r="AB19" s="6">
        <f t="shared" si="21"/>
        <v>0</v>
      </c>
      <c r="AC19" s="6"/>
      <c r="AD19" s="8">
        <f t="shared" si="22"/>
        <v>0</v>
      </c>
      <c r="AE19" s="21">
        <f t="shared" si="23"/>
        <v>723</v>
      </c>
      <c r="AF19" s="6"/>
    </row>
    <row r="20" spans="1:32" ht="18" customHeight="1">
      <c r="A20" s="23">
        <v>17</v>
      </c>
      <c r="B20" s="12" t="s">
        <v>34</v>
      </c>
      <c r="C20" s="12" t="s">
        <v>87</v>
      </c>
      <c r="D20" s="20" t="s">
        <v>35</v>
      </c>
      <c r="E20" s="20" t="s">
        <v>36</v>
      </c>
      <c r="F20" s="5" t="s">
        <v>5</v>
      </c>
      <c r="G20" s="5">
        <v>6.09</v>
      </c>
      <c r="H20" s="5">
        <f t="shared" si="12"/>
        <v>669.9</v>
      </c>
      <c r="I20" s="6" t="s">
        <v>5</v>
      </c>
      <c r="J20" s="6" t="s">
        <v>5</v>
      </c>
      <c r="K20" s="7" t="str">
        <f t="shared" si="13"/>
        <v>ΟΚ</v>
      </c>
      <c r="L20" s="7"/>
      <c r="M20" s="5"/>
      <c r="N20" s="6">
        <f t="shared" si="14"/>
        <v>0</v>
      </c>
      <c r="O20" s="5"/>
      <c r="P20" s="5">
        <f t="shared" si="15"/>
        <v>0</v>
      </c>
      <c r="Q20" s="6"/>
      <c r="R20" s="6">
        <f t="shared" si="16"/>
        <v>0</v>
      </c>
      <c r="S20" s="6"/>
      <c r="T20" s="6">
        <f t="shared" si="17"/>
        <v>0</v>
      </c>
      <c r="U20" s="6"/>
      <c r="V20" s="6">
        <f t="shared" si="18"/>
        <v>0</v>
      </c>
      <c r="W20" s="6"/>
      <c r="X20" s="6">
        <f t="shared" si="19"/>
        <v>0</v>
      </c>
      <c r="Y20" s="6" t="s">
        <v>3</v>
      </c>
      <c r="Z20" s="6">
        <f t="shared" si="20"/>
        <v>30</v>
      </c>
      <c r="AA20" s="6"/>
      <c r="AB20" s="6">
        <f t="shared" si="21"/>
        <v>0</v>
      </c>
      <c r="AC20" s="6"/>
      <c r="AD20" s="8">
        <f t="shared" si="22"/>
        <v>0</v>
      </c>
      <c r="AE20" s="21">
        <f t="shared" si="23"/>
        <v>699.9</v>
      </c>
      <c r="AF20" s="6"/>
    </row>
    <row r="21" spans="1:32" ht="18" customHeight="1">
      <c r="A21" s="6">
        <v>18</v>
      </c>
      <c r="B21" s="12" t="s">
        <v>66</v>
      </c>
      <c r="C21" s="12" t="s">
        <v>102</v>
      </c>
      <c r="D21" s="20" t="s">
        <v>101</v>
      </c>
      <c r="E21" s="20" t="s">
        <v>67</v>
      </c>
      <c r="F21" s="5" t="s">
        <v>5</v>
      </c>
      <c r="G21" s="5">
        <v>6.09</v>
      </c>
      <c r="H21" s="5">
        <f t="shared" si="12"/>
        <v>669.9</v>
      </c>
      <c r="I21" s="23" t="s">
        <v>5</v>
      </c>
      <c r="J21" s="23" t="s">
        <v>5</v>
      </c>
      <c r="K21" s="7" t="str">
        <f t="shared" si="13"/>
        <v>ΟΚ</v>
      </c>
      <c r="L21" s="7"/>
      <c r="M21" s="5"/>
      <c r="N21" s="6">
        <f t="shared" si="14"/>
        <v>0</v>
      </c>
      <c r="O21" s="5"/>
      <c r="P21" s="5">
        <f t="shared" si="15"/>
        <v>0</v>
      </c>
      <c r="Q21" s="6"/>
      <c r="R21" s="6">
        <f t="shared" si="16"/>
        <v>0</v>
      </c>
      <c r="S21" s="6"/>
      <c r="T21" s="6">
        <f t="shared" si="17"/>
        <v>0</v>
      </c>
      <c r="U21" s="6"/>
      <c r="V21" s="6">
        <f t="shared" si="18"/>
        <v>0</v>
      </c>
      <c r="W21" s="6"/>
      <c r="X21" s="6">
        <f t="shared" si="19"/>
        <v>0</v>
      </c>
      <c r="Y21" s="6" t="s">
        <v>3</v>
      </c>
      <c r="Z21" s="6">
        <f t="shared" si="20"/>
        <v>30</v>
      </c>
      <c r="AA21" s="6"/>
      <c r="AB21" s="6">
        <f t="shared" si="21"/>
        <v>0</v>
      </c>
      <c r="AC21" s="6"/>
      <c r="AD21" s="8">
        <f t="shared" si="22"/>
        <v>0</v>
      </c>
      <c r="AE21" s="21">
        <f t="shared" si="23"/>
        <v>699.9</v>
      </c>
      <c r="AF21" s="6"/>
    </row>
    <row r="22" spans="1:32" ht="18" customHeight="1">
      <c r="A22" s="6">
        <v>19</v>
      </c>
      <c r="B22" s="12" t="s">
        <v>46</v>
      </c>
      <c r="C22" s="12" t="s">
        <v>94</v>
      </c>
      <c r="D22" s="20" t="s">
        <v>47</v>
      </c>
      <c r="E22" s="20" t="s">
        <v>42</v>
      </c>
      <c r="F22" s="5" t="s">
        <v>5</v>
      </c>
      <c r="G22" s="5">
        <v>6.08</v>
      </c>
      <c r="H22" s="5">
        <f t="shared" si="12"/>
        <v>668.8</v>
      </c>
      <c r="I22" s="6" t="s">
        <v>5</v>
      </c>
      <c r="J22" s="6" t="s">
        <v>5</v>
      </c>
      <c r="K22" s="7" t="str">
        <f t="shared" si="13"/>
        <v>ΟΚ</v>
      </c>
      <c r="L22" s="7"/>
      <c r="M22" s="5"/>
      <c r="N22" s="6">
        <f t="shared" si="14"/>
        <v>0</v>
      </c>
      <c r="O22" s="5"/>
      <c r="P22" s="5">
        <f t="shared" si="15"/>
        <v>0</v>
      </c>
      <c r="Q22" s="6"/>
      <c r="R22" s="6">
        <f t="shared" si="16"/>
        <v>0</v>
      </c>
      <c r="S22" s="6"/>
      <c r="T22" s="6">
        <f t="shared" si="17"/>
        <v>0</v>
      </c>
      <c r="U22" s="6"/>
      <c r="V22" s="6">
        <f t="shared" si="18"/>
        <v>0</v>
      </c>
      <c r="W22" s="6"/>
      <c r="X22" s="6">
        <f t="shared" si="19"/>
        <v>0</v>
      </c>
      <c r="Y22" s="6" t="s">
        <v>3</v>
      </c>
      <c r="Z22" s="6">
        <f t="shared" si="20"/>
        <v>30</v>
      </c>
      <c r="AA22" s="6"/>
      <c r="AB22" s="6">
        <f t="shared" si="21"/>
        <v>0</v>
      </c>
      <c r="AC22" s="6"/>
      <c r="AD22" s="8">
        <f t="shared" si="22"/>
        <v>0</v>
      </c>
      <c r="AE22" s="21">
        <f t="shared" si="23"/>
        <v>698.8</v>
      </c>
      <c r="AF22" s="6"/>
    </row>
    <row r="23" spans="1:32" ht="18" customHeight="1">
      <c r="A23" s="23">
        <v>20</v>
      </c>
      <c r="B23" s="12" t="s">
        <v>43</v>
      </c>
      <c r="C23" s="12" t="s">
        <v>93</v>
      </c>
      <c r="D23" s="20" t="s">
        <v>44</v>
      </c>
      <c r="E23" s="20" t="s">
        <v>45</v>
      </c>
      <c r="F23" s="5" t="s">
        <v>5</v>
      </c>
      <c r="G23" s="5">
        <v>6.04</v>
      </c>
      <c r="H23" s="5">
        <f t="shared" si="12"/>
        <v>664.4</v>
      </c>
      <c r="I23" s="6" t="s">
        <v>5</v>
      </c>
      <c r="J23" s="6" t="s">
        <v>5</v>
      </c>
      <c r="K23" s="7" t="str">
        <f t="shared" si="13"/>
        <v>ΟΚ</v>
      </c>
      <c r="L23" s="7"/>
      <c r="M23" s="5"/>
      <c r="N23" s="6">
        <f t="shared" si="14"/>
        <v>0</v>
      </c>
      <c r="O23" s="5"/>
      <c r="P23" s="5">
        <f t="shared" si="15"/>
        <v>0</v>
      </c>
      <c r="Q23" s="6"/>
      <c r="R23" s="6">
        <f t="shared" si="16"/>
        <v>0</v>
      </c>
      <c r="S23" s="6"/>
      <c r="T23" s="6">
        <f t="shared" si="17"/>
        <v>0</v>
      </c>
      <c r="U23" s="6"/>
      <c r="V23" s="6">
        <f t="shared" si="18"/>
        <v>0</v>
      </c>
      <c r="W23" s="6"/>
      <c r="X23" s="6">
        <f t="shared" si="19"/>
        <v>0</v>
      </c>
      <c r="Y23" s="6" t="s">
        <v>3</v>
      </c>
      <c r="Z23" s="6">
        <f t="shared" si="20"/>
        <v>30</v>
      </c>
      <c r="AA23" s="6"/>
      <c r="AB23" s="6">
        <f t="shared" si="21"/>
        <v>0</v>
      </c>
      <c r="AC23" s="6"/>
      <c r="AD23" s="8">
        <f t="shared" si="22"/>
        <v>0</v>
      </c>
      <c r="AE23" s="21">
        <f t="shared" si="23"/>
        <v>694.4</v>
      </c>
      <c r="AF23" s="6"/>
    </row>
  </sheetData>
  <sheetProtection password="EB34" sheet="1" objects="1" scenarios="1"/>
  <mergeCells count="4">
    <mergeCell ref="A2:E2"/>
    <mergeCell ref="F2:J2"/>
    <mergeCell ref="M2:AD2"/>
    <mergeCell ref="A1:E1"/>
  </mergeCells>
  <dataValidations count="3">
    <dataValidation type="whole" allowBlank="1" showInputMessage="1" showErrorMessage="1" errorTitle="ΠΡΟΣΟΧΗ!" error="ΑΠΟ 1 ΕΩΣ 24 ΜΗΝΕΣ" sqref="AC4:AC23">
      <formula1>1</formula1>
      <formula2>24</formula2>
    </dataValidation>
    <dataValidation type="list" allowBlank="1" showInputMessage="1" showErrorMessage="1" sqref="L4:M23 AA4:AA23 F4:F23 Q4:Q23 I4:J23 O4:O23 S4:S23">
      <formula1>$AO$6:$AO$7</formula1>
    </dataValidation>
    <dataValidation type="list" allowBlank="1" showInputMessage="1" showErrorMessage="1" sqref="W4:W23 U4:U23 Y4:Y23">
      <formula1>$AP$6:$AP$8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5"/>
  <sheetViews>
    <sheetView workbookViewId="0" topLeftCell="A1">
      <selection activeCell="F21" sqref="F21"/>
    </sheetView>
  </sheetViews>
  <sheetFormatPr defaultColWidth="9.140625" defaultRowHeight="15"/>
  <cols>
    <col min="1" max="1" width="4.8515625" style="9" customWidth="1"/>
    <col min="2" max="3" width="15.00390625" style="9" customWidth="1"/>
    <col min="4" max="4" width="21.421875" style="9" customWidth="1"/>
    <col min="5" max="12" width="9.140625" style="9" customWidth="1"/>
    <col min="13" max="14" width="9.140625" style="9" hidden="1" customWidth="1"/>
    <col min="15" max="16384" width="9.140625" style="9" customWidth="1"/>
  </cols>
  <sheetData>
    <row r="1" spans="1:4" ht="55.5" customHeight="1">
      <c r="A1" s="33" t="s">
        <v>116</v>
      </c>
      <c r="B1" s="42"/>
      <c r="C1" s="42"/>
      <c r="D1" s="43"/>
    </row>
    <row r="2" spans="1:4" s="11" customFormat="1" ht="15.75" customHeight="1">
      <c r="A2" s="38" t="s">
        <v>7</v>
      </c>
      <c r="B2" s="38"/>
      <c r="C2" s="38"/>
      <c r="D2" s="30"/>
    </row>
    <row r="3" spans="1:4" s="19" customFormat="1" ht="94.5" customHeight="1">
      <c r="A3" s="12" t="s">
        <v>1</v>
      </c>
      <c r="B3" s="12" t="s">
        <v>27</v>
      </c>
      <c r="C3" s="13" t="s">
        <v>84</v>
      </c>
      <c r="D3" s="31" t="s">
        <v>112</v>
      </c>
    </row>
    <row r="4" spans="1:4" ht="18" customHeight="1">
      <c r="A4" s="6">
        <v>1</v>
      </c>
      <c r="B4" s="12" t="s">
        <v>90</v>
      </c>
      <c r="C4" s="12" t="s">
        <v>89</v>
      </c>
      <c r="D4" s="32" t="s">
        <v>91</v>
      </c>
    </row>
    <row r="5" spans="1:4" ht="18" customHeight="1">
      <c r="A5" s="6">
        <v>2</v>
      </c>
      <c r="B5" s="12" t="s">
        <v>78</v>
      </c>
      <c r="C5" s="12" t="s">
        <v>109</v>
      </c>
      <c r="D5" s="6">
        <v>150</v>
      </c>
    </row>
  </sheetData>
  <sheetProtection password="EB34" sheet="1" objects="1" scenarios="1"/>
  <mergeCells count="2">
    <mergeCell ref="A2:C2"/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Michalis Roussos</dc:creator>
  <cp:keywords/>
  <dc:description/>
  <cp:lastModifiedBy>Theodoros Aggelopoulos</cp:lastModifiedBy>
  <cp:lastPrinted>2018-07-11T08:00:05Z</cp:lastPrinted>
  <dcterms:created xsi:type="dcterms:W3CDTF">2017-10-23T05:29:48Z</dcterms:created>
  <dcterms:modified xsi:type="dcterms:W3CDTF">2018-12-05T09:36:57Z</dcterms:modified>
  <cp:category/>
  <cp:version/>
  <cp:contentType/>
  <cp:contentStatus/>
</cp:coreProperties>
</file>